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omgww-my.sharepoint.com/personal/fran_garcia_ogilvy_com/Documents/Desktop/00_Contenido_PC/01_Personal/01_Fran/00_Proyectos_Propios/ShowTime/Webs/CuantoDinero/HTMLs/downloads/"/>
    </mc:Choice>
  </mc:AlternateContent>
  <xr:revisionPtr revIDLastSave="4" documentId="11_91D1FB71B9D2EC857518D67C8F1036B52BA23DCE" xr6:coauthVersionLast="47" xr6:coauthVersionMax="47" xr10:uidLastSave="{F095D6A3-2351-4FCB-8963-FB17C0D6083D}"/>
  <bookViews>
    <workbookView xWindow="-108" yWindow="-108" windowWidth="23256" windowHeight="13896" xr2:uid="{00000000-000D-0000-FFFF-FFFF00000000}"/>
  </bookViews>
  <sheets>
    <sheet name="Instrucciones" sheetId="1" r:id="rId1"/>
    <sheet name="Presupuesto Individual" sheetId="2" r:id="rId2"/>
    <sheet name="Presupuesto Pareja" sheetId="3" r:id="rId3"/>
    <sheet name="Ejemplos por Sueld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" i="4" l="1"/>
  <c r="E30" i="4" s="1"/>
  <c r="D29" i="4"/>
  <c r="D30" i="4" s="1"/>
  <c r="C29" i="4"/>
  <c r="C30" i="4" s="1"/>
  <c r="B29" i="4"/>
  <c r="B30" i="4" s="1"/>
  <c r="E23" i="4"/>
  <c r="E24" i="4" s="1"/>
  <c r="D23" i="4"/>
  <c r="D24" i="4" s="1"/>
  <c r="C23" i="4"/>
  <c r="C24" i="4" s="1"/>
  <c r="B23" i="4"/>
  <c r="B24" i="4" s="1"/>
  <c r="E14" i="4"/>
  <c r="E15" i="4" s="1"/>
  <c r="D14" i="4"/>
  <c r="D15" i="4" s="1"/>
  <c r="C14" i="4"/>
  <c r="C15" i="4" s="1"/>
  <c r="B14" i="4"/>
  <c r="B15" i="4" s="1"/>
  <c r="E43" i="3"/>
  <c r="F43" i="3" s="1"/>
  <c r="D43" i="3"/>
  <c r="C43" i="3"/>
  <c r="B43" i="3"/>
  <c r="E42" i="3"/>
  <c r="E41" i="3"/>
  <c r="E40" i="3"/>
  <c r="E39" i="3"/>
  <c r="E38" i="3"/>
  <c r="D35" i="3"/>
  <c r="C35" i="3"/>
  <c r="B35" i="3"/>
  <c r="E34" i="3"/>
  <c r="E33" i="3"/>
  <c r="E32" i="3"/>
  <c r="E31" i="3"/>
  <c r="E30" i="3"/>
  <c r="E29" i="3"/>
  <c r="E28" i="3"/>
  <c r="E27" i="3"/>
  <c r="E35" i="3" s="1"/>
  <c r="E24" i="3"/>
  <c r="F24" i="3" s="1"/>
  <c r="D24" i="3"/>
  <c r="C24" i="3"/>
  <c r="B24" i="3"/>
  <c r="E23" i="3"/>
  <c r="E22" i="3"/>
  <c r="E21" i="3"/>
  <c r="E20" i="3"/>
  <c r="E19" i="3"/>
  <c r="E18" i="3"/>
  <c r="E17" i="3"/>
  <c r="E16" i="3"/>
  <c r="B6" i="3"/>
  <c r="B11" i="3" s="1"/>
  <c r="C42" i="2"/>
  <c r="C46" i="2" s="1"/>
  <c r="C47" i="2" s="1"/>
  <c r="B42" i="2"/>
  <c r="D41" i="2"/>
  <c r="D40" i="2"/>
  <c r="D39" i="2"/>
  <c r="D38" i="2"/>
  <c r="D37" i="2"/>
  <c r="C34" i="2"/>
  <c r="E34" i="2" s="1"/>
  <c r="B34" i="2"/>
  <c r="D34" i="2" s="1"/>
  <c r="D33" i="2"/>
  <c r="D32" i="2"/>
  <c r="D31" i="2"/>
  <c r="D30" i="2"/>
  <c r="D29" i="2"/>
  <c r="D28" i="2"/>
  <c r="D27" i="2"/>
  <c r="D26" i="2"/>
  <c r="D25" i="2"/>
  <c r="E22" i="2"/>
  <c r="C22" i="2"/>
  <c r="B22" i="2"/>
  <c r="D22" i="2" s="1"/>
  <c r="D21" i="2"/>
  <c r="D20" i="2"/>
  <c r="D19" i="2"/>
  <c r="D18" i="2"/>
  <c r="D17" i="2"/>
  <c r="D16" i="2"/>
  <c r="D15" i="2"/>
  <c r="D14" i="2"/>
  <c r="B9" i="2"/>
  <c r="B8" i="2"/>
  <c r="B7" i="2"/>
  <c r="E47" i="3" l="1"/>
  <c r="F35" i="3"/>
  <c r="E42" i="2"/>
  <c r="D42" i="2"/>
  <c r="B9" i="3"/>
  <c r="E48" i="3"/>
  <c r="B10" i="3"/>
</calcChain>
</file>

<file path=xl/sharedStrings.xml><?xml version="1.0" encoding="utf-8"?>
<sst xmlns="http://schemas.openxmlformats.org/spreadsheetml/2006/main" count="164" uniqueCount="135">
  <si>
    <t>PLANTILLA PRESUPUESTO 50/30/20 · CuantoDinero.es</t>
  </si>
  <si>
    <t>Gratis · Sin registro · Adaptada a España 2026</t>
  </si>
  <si>
    <t>¿QUÉ ES LA REGLA 50/30/20?</t>
  </si>
  <si>
    <t>Elizabeth Warren (senadora EE.UU.) popularizó esta regla en 2005. Distribuye tu sueldo neto en 3 bloques:</t>
  </si>
  <si>
    <t xml:space="preserve">  · 50% para NECESIDADES: vivienda, alimentación, transporte, suministros, salud, seguros básicos.</t>
  </si>
  <si>
    <t xml:space="preserve">  · 30% para DESEOS: ocio, restaurantes, ropa no imprescindible, suscripciones, hobbies.</t>
  </si>
  <si>
    <t xml:space="preserve">  · 20% para AHORRO Y DEUDA: fondo de emergencia, inversión, amortización de préstamos.</t>
  </si>
  <si>
    <t>En España las proporciones se ajustan según CCAA por el peso del alquiler (ver Ejemplos por Sueldo).</t>
  </si>
  <si>
    <t>CÓMO USAR ESTA PLANTILLA</t>
  </si>
  <si>
    <t>1. Ve a la hoja 'Presupuesto Individual' (o 'Presupuesto Pareja' si compartís gastos).</t>
  </si>
  <si>
    <t>2. En la parte superior escribe tu sueldo NETO mensual (lo que ingresas después de impuestos).</t>
  </si>
  <si>
    <t>3. La plantilla calcula automáticamente lo que deberías destinar a cada bloque según la regla 50/30/20.</t>
  </si>
  <si>
    <t>4. En la columna 'Presupuesto' introduce lo que planeas gastar en cada categoría.</t>
  </si>
  <si>
    <t>5. En 'Real' anota lo que efectivamente gastaste al final del mes.</t>
  </si>
  <si>
    <t>6. La columna 'Diferencia' se pone en VERDE si has gastado menos y en ROJO si te has pasado.</t>
  </si>
  <si>
    <t>7. Revisa la sección 'Ahorro objetivo' al final: la plantilla te dice si estás cumpliendo la regla.</t>
  </si>
  <si>
    <t>CATEGORÍAS ADAPTADAS A ESPAÑA</t>
  </si>
  <si>
    <t xml:space="preserve">  · Alquiler o hipoteca: 25-40% típico en ciudades españolas (Madrid, Barcelona, Bilbao — más alto).</t>
  </si>
  <si>
    <t xml:space="preserve">  · Suministros: luz, agua, gas, internet, móvil. Estimación 100-180€/mes según hogar.</t>
  </si>
  <si>
    <t xml:space="preserve">  · Alimentación: 250-400€/persona/mes según ciudad. Compra Mercadona/Lidl como referencia.</t>
  </si>
  <si>
    <t xml:space="preserve">  · Transporte: abono transporte 40-60€/mes o combustible+coche.</t>
  </si>
  <si>
    <t xml:space="preserve">  · Seguros: hogar, salud complementario, coche. Anualiza en /12.</t>
  </si>
  <si>
    <t xml:space="preserve">  · Ocio y restaurantes: variable, ajustar según estilo de vida.</t>
  </si>
  <si>
    <t xml:space="preserve">  · Extras verano/Navidad: bloque específico para vacaciones y regalos (repartir /12 mensualmente).</t>
  </si>
  <si>
    <t xml:space="preserve">  · Ahorro e inversión: fondo emergencia primero (3-6 meses de gastos), después inversión.</t>
  </si>
  <si>
    <t>─────────────────────────────────────────────────────────────────────────</t>
  </si>
  <si>
    <t>Plantilla creada por CuantoDinero.es · Julio 2026 · Distribuye libremente.</t>
  </si>
  <si>
    <t>Descárgala siempre desde: https://www.cuantodinero.es/ahorro/plantilla-presupuesto-50-30-20.html</t>
  </si>
  <si>
    <t>Educativa. No es asesoramiento financiero. Consulta a un profesional para decisiones importantes.</t>
  </si>
  <si>
    <t>PRESUPUESTO MENSUAL — REGLA 50/30/20</t>
  </si>
  <si>
    <t>Tu sueldo NETO mensual (€):</t>
  </si>
  <si>
    <t>← Cámbialo aquí</t>
  </si>
  <si>
    <t>Reparto teórico según la regla:</t>
  </si>
  <si>
    <t xml:space="preserve">  Necesidades (50%)</t>
  </si>
  <si>
    <t xml:space="preserve">  Deseos (30%)</t>
  </si>
  <si>
    <t xml:space="preserve">  Ahorro y deuda (20%)</t>
  </si>
  <si>
    <t>CATEGORÍA</t>
  </si>
  <si>
    <t>PRESUPUESTO (€)</t>
  </si>
  <si>
    <t>REAL (€)</t>
  </si>
  <si>
    <t>DIFERENCIA</t>
  </si>
  <si>
    <t>NOTAS</t>
  </si>
  <si>
    <t>🏠 NECESIDADES (objetivo 50%)</t>
  </si>
  <si>
    <t>Alquiler o hipoteca</t>
  </si>
  <si>
    <t>Suministros (luz, agua, gas)</t>
  </si>
  <si>
    <t>Internet y móvil</t>
  </si>
  <si>
    <t>Alimentación (compra semanal)</t>
  </si>
  <si>
    <t>Transporte / combustible</t>
  </si>
  <si>
    <t>Seguros (hogar, salud, coche /12)</t>
  </si>
  <si>
    <t>Salud (medicación, dentista)</t>
  </si>
  <si>
    <t>Otras necesidades</t>
  </si>
  <si>
    <t>Total Necesidades</t>
  </si>
  <si>
    <t>🎉 DESEOS (objetivo 30%)</t>
  </si>
  <si>
    <t>Restaurantes y cafés</t>
  </si>
  <si>
    <t>Ocio (cine, conciertos, planes)</t>
  </si>
  <si>
    <t>Ropa y accesorios</t>
  </si>
  <si>
    <t>Suscripciones (Netflix, Spotify, etc.)</t>
  </si>
  <si>
    <t>Hobbies y aficiones</t>
  </si>
  <si>
    <t>Regalos</t>
  </si>
  <si>
    <t>Compras online no esenciales</t>
  </si>
  <si>
    <t>Vacaciones y viajes (repartido /12)</t>
  </si>
  <si>
    <t>Otros deseos</t>
  </si>
  <si>
    <t>Total Deseos</t>
  </si>
  <si>
    <t>💰 AHORRO Y DEUDA (objetivo 20%)</t>
  </si>
  <si>
    <t>Fondo de emergencia</t>
  </si>
  <si>
    <t>Inversión (indexados, ETF)</t>
  </si>
  <si>
    <t>Amortización deuda (préstamos, tarjetas)</t>
  </si>
  <si>
    <t>Plan de pensiones o similar</t>
  </si>
  <si>
    <t>Otro ahorro (objetivo específico)</t>
  </si>
  <si>
    <t>Total Ahorro y Deuda</t>
  </si>
  <si>
    <t>📊 RESUMEN DEL MES</t>
  </si>
  <si>
    <t>Total gastado + ahorrado (real):</t>
  </si>
  <si>
    <t>Diferencia con tu sueldo neto:</t>
  </si>
  <si>
    <t>Si positivo: sobra dinero (¡bien!). Si negativo: has gastado más de lo que ingresas.</t>
  </si>
  <si>
    <t>PRESUPUESTO EN PAREJA — REGLA 50/30/20</t>
  </si>
  <si>
    <t>Sueldo neto Persona 1:</t>
  </si>
  <si>
    <t>Sueldo neto Persona 2:</t>
  </si>
  <si>
    <t>SUELDO CONJUNTO:</t>
  </si>
  <si>
    <t>PERSONA 1 (€)</t>
  </si>
  <si>
    <t>PERSONA 2 (€)</t>
  </si>
  <si>
    <t>CONJUNTO (€)</t>
  </si>
  <si>
    <t>TOTAL</t>
  </si>
  <si>
    <t>Alimentación conjunta</t>
  </si>
  <si>
    <t>Restaurantes conjuntos</t>
  </si>
  <si>
    <t>Ocio individual y planes</t>
  </si>
  <si>
    <t>Suscripciones (Netflix, etc.)</t>
  </si>
  <si>
    <t>Fondo de emergencia conjunto</t>
  </si>
  <si>
    <t>Inversión individual</t>
  </si>
  <si>
    <t>Inversión conjunta</t>
  </si>
  <si>
    <t>Amortización deuda</t>
  </si>
  <si>
    <t>Plan de pensiones (individual)</t>
  </si>
  <si>
    <t>📊 RESUMEN CONJUNTO DEL MES</t>
  </si>
  <si>
    <t>Total conjunto (necesidades + deseos + ahorro):</t>
  </si>
  <si>
    <t>Diferencia con sueldo conjunto:</t>
  </si>
  <si>
    <t>EJEMPLOS DE PRESUPUESTO POR NIVEL DE SUELDO EN ESPAÑA</t>
  </si>
  <si>
    <t>Adaptación realista de la regla 50/30/20 según sueldo neto en España 2026</t>
  </si>
  <si>
    <t>SUELDO 1.500€</t>
  </si>
  <si>
    <t>SUELDO 2.000€</t>
  </si>
  <si>
    <t>SUELDO 2.500€</t>
  </si>
  <si>
    <t>SUELDO 3.500€</t>
  </si>
  <si>
    <t>COMENTARIO</t>
  </si>
  <si>
    <t>🏠 NECESIDADES</t>
  </si>
  <si>
    <t>En ciudades grandes puede subir a 800-1.200€ solo alquiler</t>
  </si>
  <si>
    <t>Suministros</t>
  </si>
  <si>
    <t>Luz + agua + gas + internet + móvil</t>
  </si>
  <si>
    <t>Alimentación</t>
  </si>
  <si>
    <t>1 persona en pareja/familia: reparte según hogar</t>
  </si>
  <si>
    <t>Transporte</t>
  </si>
  <si>
    <t>Abono transporte o coche + combustible</t>
  </si>
  <si>
    <t>Seguros (anualizado)</t>
  </si>
  <si>
    <t>Hogar + salud + coche entre 12</t>
  </si>
  <si>
    <t>Salud y otros</t>
  </si>
  <si>
    <t>Medicación, dentista, gimnasio básico</t>
  </si>
  <si>
    <t>% sobre sueldo (objetivo 50%)</t>
  </si>
  <si>
    <t>🎉 DESEOS</t>
  </si>
  <si>
    <t>Restaurantes y ocio</t>
  </si>
  <si>
    <t>Menos margen con sueldos bajos — ajuste realista</t>
  </si>
  <si>
    <t>Ropa y compras</t>
  </si>
  <si>
    <t>Fondos hormiga se van aquí sin control</t>
  </si>
  <si>
    <t>Suscripciones</t>
  </si>
  <si>
    <t>Netflix, Spotify, Disney, gimnasio…</t>
  </si>
  <si>
    <t>Vacaciones (repartido)</t>
  </si>
  <si>
    <t>Divide viaje anual entre 12 meses</t>
  </si>
  <si>
    <t>Hobbies y otros</t>
  </si>
  <si>
    <t>% sobre sueldo (objetivo 30%)</t>
  </si>
  <si>
    <t>💰 AHORRO Y DEUDA</t>
  </si>
  <si>
    <t>Fondo emergencia + inversión</t>
  </si>
  <si>
    <t>Prioridad: fondo antes que inversión</t>
  </si>
  <si>
    <t>Solo si hay deuda; si no, más a inversión</t>
  </si>
  <si>
    <t>Total Ahorro</t>
  </si>
  <si>
    <t>% sobre sueldo (objetivo 20%)</t>
  </si>
  <si>
    <t>⚠ NOTA IMPORTANTE</t>
  </si>
  <si>
    <t>Con sueldos de 1.500€ en España es muy difícil llegar al 50% de necesidades en ciudades grandes: el alquiler</t>
  </si>
  <si>
    <t>por sí solo puede consumir 40-50% del sueldo. La regla 80/20 (80% gastos, 20% ahorro) es más realista en esos casos.</t>
  </si>
  <si>
    <t>Con sueldos altos (3.500€+) el ahorro real puede superar el 20% recomendado si los gastos fijos son ajustados.</t>
  </si>
  <si>
    <t>Los números de esta tabla son orientativos: adáptalos a tu ciudad, situación familiar y estilo de vida real.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</si>
</sst>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\€"/>
    <numFmt numFmtId="165" formatCode="\+#,##0.00\ \€;\-#,##0.00\ \€"/>
    <numFmt numFmtId="166" formatCode="#,#00%"/>
  </numFmts>
  <fonts count="22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i/>
      <sz val="11"/>
      <color rgb="FF64748B"/>
      <name val="Calibri"/>
    </font>
    <font>
      <b/>
      <sz val="13"/>
      <color rgb="FF0D1B2A"/>
      <name val="Calibri"/>
    </font>
    <font>
      <sz val="11"/>
      <color rgb="FF0D1B2A"/>
      <name val="Calibri"/>
    </font>
    <font>
      <sz val="10"/>
      <color rgb="FF64748B"/>
      <name val="Calibri"/>
    </font>
    <font>
      <i/>
      <sz val="10"/>
      <color rgb="FF64748B"/>
      <name val="Calibri"/>
    </font>
    <font>
      <i/>
      <sz val="9"/>
      <color rgb="FF64748B"/>
      <name val="Calibri"/>
    </font>
    <font>
      <b/>
      <sz val="15"/>
      <color rgb="FFFFFFFF"/>
      <name val="Calibri"/>
    </font>
    <font>
      <b/>
      <sz val="12"/>
      <color rgb="FF0D1B2A"/>
      <name val="Calibri"/>
    </font>
    <font>
      <b/>
      <sz val="14"/>
      <color rgb="FF0D1B2A"/>
      <name val="Calibri"/>
    </font>
    <font>
      <b/>
      <sz val="11"/>
      <color rgb="FF0D1B2A"/>
      <name val="Calibri"/>
    </font>
    <font>
      <b/>
      <sz val="10"/>
      <color rgb="FFF4A261"/>
      <name val="Calibri"/>
    </font>
    <font>
      <b/>
      <sz val="12"/>
      <color rgb="FFFFFFFF"/>
      <name val="Calibri"/>
    </font>
    <font>
      <sz val="11"/>
      <name val="Calibri"/>
    </font>
    <font>
      <b/>
      <sz val="11"/>
      <name val="Calibri"/>
    </font>
    <font>
      <b/>
      <sz val="13"/>
      <color rgb="FFFFFFFF"/>
      <name val="Calibri"/>
    </font>
    <font>
      <b/>
      <sz val="12"/>
      <name val="Calibri"/>
    </font>
    <font>
      <b/>
      <sz val="12"/>
      <color rgb="FFF4A261"/>
      <name val="Calibri"/>
    </font>
    <font>
      <b/>
      <sz val="13"/>
      <color rgb="FFF4A261"/>
      <name val="Calibri"/>
    </font>
    <font>
      <b/>
      <sz val="14"/>
      <color rgb="FFFFFFFF"/>
      <name val="Calibri"/>
    </font>
    <font>
      <i/>
      <sz val="10"/>
      <color rgb="FFF4A26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0D1B2A"/>
      </patternFill>
    </fill>
    <fill>
      <patternFill patternType="solid">
        <fgColor rgb="FFF4A261"/>
      </patternFill>
    </fill>
    <fill>
      <patternFill patternType="solid">
        <fgColor rgb="FFFEF9C3"/>
      </patternFill>
    </fill>
    <fill>
      <patternFill patternType="solid">
        <fgColor rgb="FFE2E8F0"/>
      </patternFill>
    </fill>
    <fill>
      <patternFill patternType="solid">
        <fgColor rgb="FF22C55E"/>
      </patternFill>
    </fill>
  </fills>
  <borders count="4">
    <border>
      <left/>
      <right/>
      <top/>
      <bottom/>
      <diagonal/>
    </border>
    <border>
      <left style="medium">
        <color rgb="FF0D1B2A"/>
      </left>
      <right style="medium">
        <color rgb="FF0D1B2A"/>
      </right>
      <top style="medium">
        <color rgb="FF0D1B2A"/>
      </top>
      <bottom style="medium">
        <color rgb="FF0D1B2A"/>
      </bottom>
      <diagonal/>
    </border>
    <border>
      <left/>
      <right/>
      <top/>
      <bottom style="medium">
        <color rgb="FF0D1B2A"/>
      </bottom>
      <diagonal/>
    </border>
    <border>
      <left/>
      <right/>
      <top style="medium">
        <color rgb="FF0D1B2A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 applyAlignment="1">
      <alignment horizontal="right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164" fontId="4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1" fillId="5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indent="2"/>
    </xf>
    <xf numFmtId="164" fontId="14" fillId="0" borderId="0" xfId="0" applyNumberFormat="1" applyFont="1" applyAlignment="1">
      <alignment horizontal="right"/>
    </xf>
    <xf numFmtId="165" fontId="15" fillId="0" borderId="0" xfId="0" applyNumberFormat="1" applyFont="1" applyAlignment="1">
      <alignment horizontal="right"/>
    </xf>
    <xf numFmtId="0" fontId="9" fillId="0" borderId="0" xfId="0" applyFont="1" applyAlignment="1">
      <alignment horizontal="right" indent="1"/>
    </xf>
    <xf numFmtId="164" fontId="9" fillId="4" borderId="3" xfId="0" applyNumberFormat="1" applyFont="1" applyFill="1" applyBorder="1" applyAlignment="1">
      <alignment horizontal="right"/>
    </xf>
    <xf numFmtId="165" fontId="9" fillId="4" borderId="3" xfId="0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165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164" fontId="3" fillId="4" borderId="1" xfId="0" applyNumberFormat="1" applyFont="1" applyFill="1" applyBorder="1" applyAlignment="1">
      <alignment horizontal="center"/>
    </xf>
    <xf numFmtId="0" fontId="18" fillId="0" borderId="0" xfId="0" applyFont="1" applyAlignment="1">
      <alignment horizontal="right"/>
    </xf>
    <xf numFmtId="164" fontId="19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right"/>
    </xf>
    <xf numFmtId="0" fontId="6" fillId="0" borderId="0" xfId="0" applyFont="1" applyAlignment="1">
      <alignment horizontal="right" indent="1"/>
    </xf>
    <xf numFmtId="166" fontId="21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13" fillId="3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20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4">
    <dxf>
      <font>
        <b/>
        <sz val="11"/>
        <color rgb="FFEF4444"/>
        <name val="Calibri"/>
      </font>
    </dxf>
    <dxf>
      <font>
        <b/>
        <sz val="11"/>
        <color rgb="FF22C55E"/>
        <name val="Calibri"/>
      </font>
    </dxf>
    <dxf>
      <font>
        <b/>
        <sz val="11"/>
        <color rgb="FFEF4444"/>
        <name val="Calibri"/>
      </font>
    </dxf>
    <dxf>
      <font>
        <b/>
        <sz val="11"/>
        <color rgb="FF22C55E"/>
        <name val="Calibri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sqref="A1:B2"/>
    </sheetView>
  </sheetViews>
  <sheetFormatPr baseColWidth="10" defaultColWidth="8.88671875" defaultRowHeight="14.4" x14ac:dyDescent="0.3"/>
  <cols>
    <col min="1" max="1" width="4" customWidth="1"/>
    <col min="2" max="2" width="90" customWidth="1"/>
  </cols>
  <sheetData>
    <row r="1" spans="1:2" ht="30" customHeight="1" x14ac:dyDescent="0.3">
      <c r="A1" s="29" t="s">
        <v>0</v>
      </c>
      <c r="B1" s="30"/>
    </row>
    <row r="2" spans="1:2" ht="30" customHeight="1" x14ac:dyDescent="0.3">
      <c r="A2" s="30"/>
      <c r="B2" s="30"/>
    </row>
    <row r="4" spans="1:2" x14ac:dyDescent="0.3">
      <c r="B4" s="1" t="s">
        <v>1</v>
      </c>
    </row>
    <row r="6" spans="1:2" ht="22.05" customHeight="1" x14ac:dyDescent="0.3">
      <c r="B6" s="2" t="s">
        <v>2</v>
      </c>
    </row>
    <row r="7" spans="1:2" x14ac:dyDescent="0.3">
      <c r="B7" s="3" t="s">
        <v>3</v>
      </c>
    </row>
    <row r="8" spans="1:2" x14ac:dyDescent="0.3">
      <c r="B8" s="3"/>
    </row>
    <row r="9" spans="1:2" x14ac:dyDescent="0.3">
      <c r="B9" s="3" t="s">
        <v>4</v>
      </c>
    </row>
    <row r="10" spans="1:2" x14ac:dyDescent="0.3">
      <c r="B10" s="3" t="s">
        <v>5</v>
      </c>
    </row>
    <row r="11" spans="1:2" x14ac:dyDescent="0.3">
      <c r="B11" s="3" t="s">
        <v>6</v>
      </c>
    </row>
    <row r="12" spans="1:2" x14ac:dyDescent="0.3">
      <c r="B12" s="3"/>
    </row>
    <row r="13" spans="1:2" x14ac:dyDescent="0.3">
      <c r="B13" s="3" t="s">
        <v>7</v>
      </c>
    </row>
    <row r="15" spans="1:2" ht="22.05" customHeight="1" x14ac:dyDescent="0.3">
      <c r="B15" s="2" t="s">
        <v>8</v>
      </c>
    </row>
    <row r="16" spans="1:2" x14ac:dyDescent="0.3">
      <c r="B16" s="3" t="s">
        <v>9</v>
      </c>
    </row>
    <row r="17" spans="2:2" x14ac:dyDescent="0.3">
      <c r="B17" s="3" t="s">
        <v>10</v>
      </c>
    </row>
    <row r="18" spans="2:2" x14ac:dyDescent="0.3">
      <c r="B18" s="3" t="s">
        <v>11</v>
      </c>
    </row>
    <row r="19" spans="2:2" x14ac:dyDescent="0.3">
      <c r="B19" s="3" t="s">
        <v>12</v>
      </c>
    </row>
    <row r="20" spans="2:2" x14ac:dyDescent="0.3">
      <c r="B20" s="3" t="s">
        <v>13</v>
      </c>
    </row>
    <row r="21" spans="2:2" x14ac:dyDescent="0.3">
      <c r="B21" s="3" t="s">
        <v>14</v>
      </c>
    </row>
    <row r="22" spans="2:2" x14ac:dyDescent="0.3">
      <c r="B22" s="3" t="s">
        <v>15</v>
      </c>
    </row>
    <row r="24" spans="2:2" ht="22.05" customHeight="1" x14ac:dyDescent="0.3">
      <c r="B24" s="2" t="s">
        <v>16</v>
      </c>
    </row>
    <row r="25" spans="2:2" x14ac:dyDescent="0.3">
      <c r="B25" s="3" t="s">
        <v>17</v>
      </c>
    </row>
    <row r="26" spans="2:2" x14ac:dyDescent="0.3">
      <c r="B26" s="3" t="s">
        <v>18</v>
      </c>
    </row>
    <row r="27" spans="2:2" x14ac:dyDescent="0.3">
      <c r="B27" s="3" t="s">
        <v>19</v>
      </c>
    </row>
    <row r="28" spans="2:2" x14ac:dyDescent="0.3">
      <c r="B28" s="3" t="s">
        <v>20</v>
      </c>
    </row>
    <row r="29" spans="2:2" x14ac:dyDescent="0.3">
      <c r="B29" s="3" t="s">
        <v>21</v>
      </c>
    </row>
    <row r="30" spans="2:2" x14ac:dyDescent="0.3">
      <c r="B30" s="3" t="s">
        <v>22</v>
      </c>
    </row>
    <row r="31" spans="2:2" x14ac:dyDescent="0.3">
      <c r="B31" s="3" t="s">
        <v>23</v>
      </c>
    </row>
    <row r="32" spans="2:2" x14ac:dyDescent="0.3">
      <c r="B32" s="3" t="s">
        <v>24</v>
      </c>
    </row>
    <row r="35" spans="2:2" x14ac:dyDescent="0.3">
      <c r="B35" s="4" t="s">
        <v>25</v>
      </c>
    </row>
    <row r="36" spans="2:2" x14ac:dyDescent="0.3">
      <c r="B36" s="5" t="s">
        <v>26</v>
      </c>
    </row>
    <row r="37" spans="2:2" x14ac:dyDescent="0.3">
      <c r="B37" s="5" t="s">
        <v>27</v>
      </c>
    </row>
    <row r="38" spans="2:2" x14ac:dyDescent="0.3">
      <c r="B38" s="6" t="s">
        <v>28</v>
      </c>
    </row>
  </sheetData>
  <mergeCells count="1">
    <mergeCell ref="A1:B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7"/>
  <sheetViews>
    <sheetView workbookViewId="0">
      <pane ySplit="12" topLeftCell="A13" activePane="bottomLeft" state="frozen"/>
      <selection pane="bottomLeft" sqref="A1:E2"/>
    </sheetView>
  </sheetViews>
  <sheetFormatPr baseColWidth="10" defaultColWidth="8.88671875" defaultRowHeight="14.4" x14ac:dyDescent="0.3"/>
  <cols>
    <col min="1" max="1" width="35" customWidth="1"/>
    <col min="2" max="4" width="15" customWidth="1"/>
    <col min="5" max="5" width="30" customWidth="1"/>
  </cols>
  <sheetData>
    <row r="1" spans="1:5" ht="25.05" customHeight="1" x14ac:dyDescent="0.3">
      <c r="A1" s="33" t="s">
        <v>29</v>
      </c>
      <c r="B1" s="30"/>
      <c r="C1" s="30"/>
      <c r="D1" s="30"/>
      <c r="E1" s="30"/>
    </row>
    <row r="2" spans="1:5" ht="25.05" customHeight="1" x14ac:dyDescent="0.3">
      <c r="A2" s="30"/>
      <c r="B2" s="30"/>
      <c r="C2" s="30"/>
      <c r="D2" s="30"/>
      <c r="E2" s="30"/>
    </row>
    <row r="4" spans="1:5" ht="18" x14ac:dyDescent="0.3">
      <c r="A4" s="7" t="s">
        <v>30</v>
      </c>
      <c r="B4" s="8">
        <v>2000</v>
      </c>
      <c r="C4" s="5" t="s">
        <v>31</v>
      </c>
    </row>
    <row r="6" spans="1:5" x14ac:dyDescent="0.3">
      <c r="A6" s="9" t="s">
        <v>32</v>
      </c>
      <c r="B6" s="10"/>
    </row>
    <row r="7" spans="1:5" x14ac:dyDescent="0.3">
      <c r="A7" s="4" t="s">
        <v>33</v>
      </c>
      <c r="B7" s="11">
        <f>B4*0.5</f>
        <v>1000</v>
      </c>
    </row>
    <row r="8" spans="1:5" x14ac:dyDescent="0.3">
      <c r="A8" s="4" t="s">
        <v>34</v>
      </c>
      <c r="B8" s="11">
        <f>B4*0.3</f>
        <v>600</v>
      </c>
    </row>
    <row r="9" spans="1:5" x14ac:dyDescent="0.3">
      <c r="A9" s="4" t="s">
        <v>35</v>
      </c>
      <c r="B9" s="11">
        <f>B4*0.2</f>
        <v>400</v>
      </c>
    </row>
    <row r="12" spans="1:5" ht="30" customHeight="1" x14ac:dyDescent="0.3">
      <c r="A12" s="12" t="s">
        <v>36</v>
      </c>
      <c r="B12" s="12" t="s">
        <v>37</v>
      </c>
      <c r="C12" s="12" t="s">
        <v>38</v>
      </c>
      <c r="D12" s="12" t="s">
        <v>39</v>
      </c>
      <c r="E12" s="12" t="s">
        <v>40</v>
      </c>
    </row>
    <row r="13" spans="1:5" ht="22.05" customHeight="1" x14ac:dyDescent="0.3">
      <c r="A13" s="35" t="s">
        <v>41</v>
      </c>
      <c r="B13" s="30"/>
      <c r="C13" s="30"/>
      <c r="D13" s="30"/>
      <c r="E13" s="30"/>
    </row>
    <row r="14" spans="1:5" x14ac:dyDescent="0.3">
      <c r="A14" s="13" t="s">
        <v>42</v>
      </c>
      <c r="B14" s="14">
        <v>700</v>
      </c>
      <c r="C14" s="14">
        <v>700</v>
      </c>
      <c r="D14" s="15">
        <f t="shared" ref="D14:D22" si="0">B14-C14</f>
        <v>0</v>
      </c>
    </row>
    <row r="15" spans="1:5" x14ac:dyDescent="0.3">
      <c r="A15" s="13" t="s">
        <v>43</v>
      </c>
      <c r="B15" s="14">
        <v>90</v>
      </c>
      <c r="C15" s="14">
        <v>95</v>
      </c>
      <c r="D15" s="15">
        <f t="shared" si="0"/>
        <v>-5</v>
      </c>
    </row>
    <row r="16" spans="1:5" x14ac:dyDescent="0.3">
      <c r="A16" s="13" t="s">
        <v>44</v>
      </c>
      <c r="B16" s="14">
        <v>55</v>
      </c>
      <c r="C16" s="14">
        <v>55</v>
      </c>
      <c r="D16" s="15">
        <f t="shared" si="0"/>
        <v>0</v>
      </c>
    </row>
    <row r="17" spans="1:5" x14ac:dyDescent="0.3">
      <c r="A17" s="13" t="s">
        <v>45</v>
      </c>
      <c r="B17" s="14">
        <v>280</v>
      </c>
      <c r="C17" s="14">
        <v>295</v>
      </c>
      <c r="D17" s="15">
        <f t="shared" si="0"/>
        <v>-15</v>
      </c>
    </row>
    <row r="18" spans="1:5" x14ac:dyDescent="0.3">
      <c r="A18" s="13" t="s">
        <v>46</v>
      </c>
      <c r="B18" s="14">
        <v>60</v>
      </c>
      <c r="C18" s="14">
        <v>60</v>
      </c>
      <c r="D18" s="15">
        <f t="shared" si="0"/>
        <v>0</v>
      </c>
    </row>
    <row r="19" spans="1:5" x14ac:dyDescent="0.3">
      <c r="A19" s="13" t="s">
        <v>47</v>
      </c>
      <c r="B19" s="14">
        <v>55</v>
      </c>
      <c r="C19" s="14">
        <v>55</v>
      </c>
      <c r="D19" s="15">
        <f t="shared" si="0"/>
        <v>0</v>
      </c>
    </row>
    <row r="20" spans="1:5" x14ac:dyDescent="0.3">
      <c r="A20" s="13" t="s">
        <v>48</v>
      </c>
      <c r="B20" s="14">
        <v>30</v>
      </c>
      <c r="C20" s="14">
        <v>20</v>
      </c>
      <c r="D20" s="15">
        <f t="shared" si="0"/>
        <v>10</v>
      </c>
    </row>
    <row r="21" spans="1:5" x14ac:dyDescent="0.3">
      <c r="A21" s="13" t="s">
        <v>49</v>
      </c>
      <c r="B21" s="14">
        <v>30</v>
      </c>
      <c r="C21" s="14">
        <v>0</v>
      </c>
      <c r="D21" s="15">
        <f t="shared" si="0"/>
        <v>30</v>
      </c>
    </row>
    <row r="22" spans="1:5" ht="15.6" x14ac:dyDescent="0.3">
      <c r="A22" s="16" t="s">
        <v>50</v>
      </c>
      <c r="B22" s="17">
        <f>SUM(B14:B21)</f>
        <v>1300</v>
      </c>
      <c r="C22" s="17">
        <f>SUM(C14:C21)</f>
        <v>1280</v>
      </c>
      <c r="D22" s="18">
        <f t="shared" si="0"/>
        <v>20</v>
      </c>
      <c r="E22" s="5" t="str">
        <f>CONCATENATE("Es el ",TEXT(C22/B4,"0,0%")," de tu sueldo")</f>
        <v>Es el 64,0% de tu sueldo</v>
      </c>
    </row>
    <row r="24" spans="1:5" ht="22.05" customHeight="1" x14ac:dyDescent="0.3">
      <c r="A24" s="31" t="s">
        <v>51</v>
      </c>
      <c r="B24" s="30"/>
      <c r="C24" s="30"/>
      <c r="D24" s="30"/>
      <c r="E24" s="30"/>
    </row>
    <row r="25" spans="1:5" x14ac:dyDescent="0.3">
      <c r="A25" s="13" t="s">
        <v>52</v>
      </c>
      <c r="B25" s="14">
        <v>100</v>
      </c>
      <c r="C25" s="14">
        <v>130</v>
      </c>
      <c r="D25" s="15">
        <f t="shared" ref="D25:D34" si="1">B25-C25</f>
        <v>-30</v>
      </c>
    </row>
    <row r="26" spans="1:5" x14ac:dyDescent="0.3">
      <c r="A26" s="13" t="s">
        <v>53</v>
      </c>
      <c r="B26" s="14">
        <v>60</v>
      </c>
      <c r="C26" s="14">
        <v>45</v>
      </c>
      <c r="D26" s="15">
        <f t="shared" si="1"/>
        <v>15</v>
      </c>
    </row>
    <row r="27" spans="1:5" x14ac:dyDescent="0.3">
      <c r="A27" s="13" t="s">
        <v>54</v>
      </c>
      <c r="B27" s="14">
        <v>40</v>
      </c>
      <c r="C27" s="14">
        <v>60</v>
      </c>
      <c r="D27" s="15">
        <f t="shared" si="1"/>
        <v>-20</v>
      </c>
    </row>
    <row r="28" spans="1:5" x14ac:dyDescent="0.3">
      <c r="A28" s="13" t="s">
        <v>55</v>
      </c>
      <c r="B28" s="14">
        <v>25</v>
      </c>
      <c r="C28" s="14">
        <v>25</v>
      </c>
      <c r="D28" s="15">
        <f t="shared" si="1"/>
        <v>0</v>
      </c>
    </row>
    <row r="29" spans="1:5" x14ac:dyDescent="0.3">
      <c r="A29" s="13" t="s">
        <v>56</v>
      </c>
      <c r="B29" s="14">
        <v>40</v>
      </c>
      <c r="C29" s="14">
        <v>30</v>
      </c>
      <c r="D29" s="15">
        <f t="shared" si="1"/>
        <v>10</v>
      </c>
    </row>
    <row r="30" spans="1:5" x14ac:dyDescent="0.3">
      <c r="A30" s="13" t="s">
        <v>57</v>
      </c>
      <c r="B30" s="14">
        <v>25</v>
      </c>
      <c r="C30" s="14">
        <v>15</v>
      </c>
      <c r="D30" s="15">
        <f t="shared" si="1"/>
        <v>10</v>
      </c>
    </row>
    <row r="31" spans="1:5" x14ac:dyDescent="0.3">
      <c r="A31" s="13" t="s">
        <v>58</v>
      </c>
      <c r="B31" s="14">
        <v>40</v>
      </c>
      <c r="C31" s="14">
        <v>55</v>
      </c>
      <c r="D31" s="15">
        <f t="shared" si="1"/>
        <v>-15</v>
      </c>
    </row>
    <row r="32" spans="1:5" x14ac:dyDescent="0.3">
      <c r="A32" s="13" t="s">
        <v>59</v>
      </c>
      <c r="B32" s="14">
        <v>100</v>
      </c>
      <c r="C32" s="14">
        <v>80</v>
      </c>
      <c r="D32" s="15">
        <f t="shared" si="1"/>
        <v>20</v>
      </c>
    </row>
    <row r="33" spans="1:5" x14ac:dyDescent="0.3">
      <c r="A33" s="13" t="s">
        <v>60</v>
      </c>
      <c r="B33" s="14">
        <v>20</v>
      </c>
      <c r="C33" s="14">
        <v>10</v>
      </c>
      <c r="D33" s="15">
        <f t="shared" si="1"/>
        <v>10</v>
      </c>
    </row>
    <row r="34" spans="1:5" ht="15.6" x14ac:dyDescent="0.3">
      <c r="A34" s="16" t="s">
        <v>61</v>
      </c>
      <c r="B34" s="17">
        <f>SUM(B25:B33)</f>
        <v>450</v>
      </c>
      <c r="C34" s="17">
        <f>SUM(C25:C33)</f>
        <v>450</v>
      </c>
      <c r="D34" s="18">
        <f t="shared" si="1"/>
        <v>0</v>
      </c>
      <c r="E34" s="5" t="str">
        <f>CONCATENATE("Es el ",TEXT(C34/B4,"0,0%")," de tu sueldo")</f>
        <v>Es el 22,5% de tu sueldo</v>
      </c>
    </row>
    <row r="36" spans="1:5" ht="22.05" customHeight="1" x14ac:dyDescent="0.3">
      <c r="A36" s="34" t="s">
        <v>62</v>
      </c>
      <c r="B36" s="30"/>
      <c r="C36" s="30"/>
      <c r="D36" s="30"/>
      <c r="E36" s="30"/>
    </row>
    <row r="37" spans="1:5" x14ac:dyDescent="0.3">
      <c r="A37" s="13" t="s">
        <v>63</v>
      </c>
      <c r="B37" s="14">
        <v>150</v>
      </c>
      <c r="C37" s="14">
        <v>150</v>
      </c>
      <c r="D37" s="15">
        <f t="shared" ref="D37:D42" si="2">C37-B37</f>
        <v>0</v>
      </c>
    </row>
    <row r="38" spans="1:5" x14ac:dyDescent="0.3">
      <c r="A38" s="13" t="s">
        <v>64</v>
      </c>
      <c r="B38" s="14">
        <v>200</v>
      </c>
      <c r="C38" s="14">
        <v>200</v>
      </c>
      <c r="D38" s="15">
        <f t="shared" si="2"/>
        <v>0</v>
      </c>
    </row>
    <row r="39" spans="1:5" x14ac:dyDescent="0.3">
      <c r="A39" s="13" t="s">
        <v>65</v>
      </c>
      <c r="B39" s="14">
        <v>50</v>
      </c>
      <c r="C39" s="14">
        <v>50</v>
      </c>
      <c r="D39" s="15">
        <f t="shared" si="2"/>
        <v>0</v>
      </c>
    </row>
    <row r="40" spans="1:5" x14ac:dyDescent="0.3">
      <c r="A40" s="13" t="s">
        <v>66</v>
      </c>
      <c r="B40" s="14">
        <v>0</v>
      </c>
      <c r="C40" s="14">
        <v>0</v>
      </c>
      <c r="D40" s="15">
        <f t="shared" si="2"/>
        <v>0</v>
      </c>
    </row>
    <row r="41" spans="1:5" x14ac:dyDescent="0.3">
      <c r="A41" s="13" t="s">
        <v>67</v>
      </c>
      <c r="B41" s="14">
        <v>0</v>
      </c>
      <c r="C41" s="14">
        <v>0</v>
      </c>
      <c r="D41" s="15">
        <f t="shared" si="2"/>
        <v>0</v>
      </c>
    </row>
    <row r="42" spans="1:5" ht="15.6" x14ac:dyDescent="0.3">
      <c r="A42" s="16" t="s">
        <v>68</v>
      </c>
      <c r="B42" s="17">
        <f>SUM(B37:B41)</f>
        <v>400</v>
      </c>
      <c r="C42" s="17">
        <f>SUM(C37:C41)</f>
        <v>400</v>
      </c>
      <c r="D42" s="18">
        <f t="shared" si="2"/>
        <v>0</v>
      </c>
      <c r="E42" s="5" t="str">
        <f>CONCATENATE("Es el ",TEXT(C42/B4,"0,0%")," de tu sueldo (objetivo 20%)")</f>
        <v>Es el 20,0% de tu sueldo (objetivo 20%)</v>
      </c>
    </row>
    <row r="45" spans="1:5" ht="22.05" customHeight="1" x14ac:dyDescent="0.3">
      <c r="A45" s="32" t="s">
        <v>69</v>
      </c>
      <c r="B45" s="30"/>
      <c r="C45" s="30"/>
      <c r="D45" s="30"/>
      <c r="E45" s="30"/>
    </row>
    <row r="46" spans="1:5" ht="15.6" x14ac:dyDescent="0.3">
      <c r="A46" s="19" t="s">
        <v>70</v>
      </c>
      <c r="C46" s="20">
        <f>C22+C34+C42</f>
        <v>2130</v>
      </c>
    </row>
    <row r="47" spans="1:5" ht="15.6" x14ac:dyDescent="0.3">
      <c r="A47" s="19" t="s">
        <v>71</v>
      </c>
      <c r="C47" s="21">
        <f>B4-C46</f>
        <v>-130</v>
      </c>
      <c r="E47" s="6" t="s">
        <v>72</v>
      </c>
    </row>
  </sheetData>
  <mergeCells count="5">
    <mergeCell ref="A24:E24"/>
    <mergeCell ref="A45:E45"/>
    <mergeCell ref="A1:E2"/>
    <mergeCell ref="A36:E36"/>
    <mergeCell ref="A13:E13"/>
  </mergeCells>
  <conditionalFormatting sqref="D14:D21">
    <cfRule type="cellIs" dxfId="3" priority="1" operator="greaterThanOrEqual">
      <formula>0</formula>
    </cfRule>
    <cfRule type="cellIs" dxfId="2" priority="2" operator="lessThan">
      <formula>0</formula>
    </cfRule>
  </conditionalFormatting>
  <conditionalFormatting sqref="D25:D33">
    <cfRule type="cellIs" dxfId="1" priority="3" operator="greaterThanOrEqual">
      <formula>0</formula>
    </cfRule>
    <cfRule type="cellIs" dxfId="0" priority="4" operator="lessThan">
      <formula>0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8"/>
  <sheetViews>
    <sheetView workbookViewId="0">
      <pane ySplit="13" topLeftCell="A14" activePane="bottomLeft" state="frozen"/>
      <selection pane="bottomLeft" sqref="A1:F2"/>
    </sheetView>
  </sheetViews>
  <sheetFormatPr baseColWidth="10" defaultColWidth="8.88671875" defaultRowHeight="14.4" x14ac:dyDescent="0.3"/>
  <cols>
    <col min="1" max="1" width="33" customWidth="1"/>
    <col min="2" max="4" width="14" customWidth="1"/>
    <col min="5" max="5" width="15" customWidth="1"/>
    <col min="6" max="6" width="25" customWidth="1"/>
  </cols>
  <sheetData>
    <row r="1" spans="1:6" ht="25.05" customHeight="1" x14ac:dyDescent="0.3">
      <c r="A1" s="33" t="s">
        <v>73</v>
      </c>
      <c r="B1" s="30"/>
      <c r="C1" s="30"/>
      <c r="D1" s="30"/>
      <c r="E1" s="30"/>
      <c r="F1" s="30"/>
    </row>
    <row r="2" spans="1:6" ht="25.05" customHeight="1" x14ac:dyDescent="0.3">
      <c r="A2" s="30"/>
      <c r="B2" s="30"/>
      <c r="C2" s="30"/>
      <c r="D2" s="30"/>
      <c r="E2" s="30"/>
      <c r="F2" s="30"/>
    </row>
    <row r="4" spans="1:6" ht="17.399999999999999" x14ac:dyDescent="0.35">
      <c r="A4" s="22" t="s">
        <v>74</v>
      </c>
      <c r="B4" s="23">
        <v>1800</v>
      </c>
    </row>
    <row r="5" spans="1:6" ht="17.399999999999999" x14ac:dyDescent="0.35">
      <c r="A5" s="22" t="s">
        <v>75</v>
      </c>
      <c r="B5" s="23">
        <v>2200</v>
      </c>
    </row>
    <row r="6" spans="1:6" ht="17.399999999999999" x14ac:dyDescent="0.35">
      <c r="A6" s="24" t="s">
        <v>76</v>
      </c>
      <c r="B6" s="25">
        <f>B4+B5</f>
        <v>4000</v>
      </c>
    </row>
    <row r="8" spans="1:6" x14ac:dyDescent="0.3">
      <c r="A8" s="9" t="s">
        <v>32</v>
      </c>
    </row>
    <row r="9" spans="1:6" x14ac:dyDescent="0.3">
      <c r="A9" s="4" t="s">
        <v>33</v>
      </c>
      <c r="B9" s="11">
        <f>B6*0.5</f>
        <v>2000</v>
      </c>
    </row>
    <row r="10" spans="1:6" x14ac:dyDescent="0.3">
      <c r="A10" s="4" t="s">
        <v>34</v>
      </c>
      <c r="B10" s="11">
        <f>B6*0.3</f>
        <v>1200</v>
      </c>
    </row>
    <row r="11" spans="1:6" x14ac:dyDescent="0.3">
      <c r="A11" s="4" t="s">
        <v>35</v>
      </c>
      <c r="B11" s="11">
        <f>B6*0.2</f>
        <v>800</v>
      </c>
    </row>
    <row r="14" spans="1:6" ht="30" customHeight="1" x14ac:dyDescent="0.3">
      <c r="A14" s="12" t="s">
        <v>36</v>
      </c>
      <c r="B14" s="12" t="s">
        <v>77</v>
      </c>
      <c r="C14" s="12" t="s">
        <v>78</v>
      </c>
      <c r="D14" s="12" t="s">
        <v>79</v>
      </c>
      <c r="E14" s="12" t="s">
        <v>80</v>
      </c>
      <c r="F14" s="12" t="s">
        <v>40</v>
      </c>
    </row>
    <row r="15" spans="1:6" ht="22.05" customHeight="1" x14ac:dyDescent="0.3">
      <c r="A15" s="35" t="s">
        <v>41</v>
      </c>
      <c r="B15" s="30"/>
      <c r="C15" s="30"/>
      <c r="D15" s="30"/>
      <c r="E15" s="30"/>
      <c r="F15" s="30"/>
    </row>
    <row r="16" spans="1:6" x14ac:dyDescent="0.3">
      <c r="A16" s="13" t="s">
        <v>42</v>
      </c>
      <c r="B16" s="14">
        <v>0</v>
      </c>
      <c r="C16" s="14">
        <v>0</v>
      </c>
      <c r="D16" s="14">
        <v>900</v>
      </c>
      <c r="E16" s="26">
        <f t="shared" ref="E16:E23" si="0">B16+C16+D16</f>
        <v>900</v>
      </c>
    </row>
    <row r="17" spans="1:6" x14ac:dyDescent="0.3">
      <c r="A17" s="13" t="s">
        <v>43</v>
      </c>
      <c r="B17" s="14">
        <v>0</v>
      </c>
      <c r="C17" s="14">
        <v>0</v>
      </c>
      <c r="D17" s="14">
        <v>130</v>
      </c>
      <c r="E17" s="26">
        <f t="shared" si="0"/>
        <v>130</v>
      </c>
    </row>
    <row r="18" spans="1:6" x14ac:dyDescent="0.3">
      <c r="A18" s="13" t="s">
        <v>44</v>
      </c>
      <c r="B18" s="14">
        <v>20</v>
      </c>
      <c r="C18" s="14">
        <v>20</v>
      </c>
      <c r="D18" s="14">
        <v>40</v>
      </c>
      <c r="E18" s="26">
        <f t="shared" si="0"/>
        <v>80</v>
      </c>
    </row>
    <row r="19" spans="1:6" x14ac:dyDescent="0.3">
      <c r="A19" s="13" t="s">
        <v>81</v>
      </c>
      <c r="B19" s="14">
        <v>0</v>
      </c>
      <c r="C19" s="14">
        <v>0</v>
      </c>
      <c r="D19" s="14">
        <v>500</v>
      </c>
      <c r="E19" s="26">
        <f t="shared" si="0"/>
        <v>500</v>
      </c>
    </row>
    <row r="20" spans="1:6" x14ac:dyDescent="0.3">
      <c r="A20" s="13" t="s">
        <v>46</v>
      </c>
      <c r="B20" s="14">
        <v>60</v>
      </c>
      <c r="C20" s="14">
        <v>90</v>
      </c>
      <c r="D20" s="14">
        <v>0</v>
      </c>
      <c r="E20" s="26">
        <f t="shared" si="0"/>
        <v>150</v>
      </c>
    </row>
    <row r="21" spans="1:6" x14ac:dyDescent="0.3">
      <c r="A21" s="13" t="s">
        <v>47</v>
      </c>
      <c r="B21" s="14">
        <v>30</v>
      </c>
      <c r="C21" s="14">
        <v>40</v>
      </c>
      <c r="D21" s="14">
        <v>30</v>
      </c>
      <c r="E21" s="26">
        <f t="shared" si="0"/>
        <v>100</v>
      </c>
    </row>
    <row r="22" spans="1:6" x14ac:dyDescent="0.3">
      <c r="A22" s="13" t="s">
        <v>48</v>
      </c>
      <c r="B22" s="14">
        <v>20</v>
      </c>
      <c r="C22" s="14">
        <v>30</v>
      </c>
      <c r="D22" s="14">
        <v>0</v>
      </c>
      <c r="E22" s="26">
        <f t="shared" si="0"/>
        <v>50</v>
      </c>
    </row>
    <row r="23" spans="1:6" x14ac:dyDescent="0.3">
      <c r="A23" s="13" t="s">
        <v>49</v>
      </c>
      <c r="B23" s="14">
        <v>0</v>
      </c>
      <c r="C23" s="14">
        <v>0</v>
      </c>
      <c r="D23" s="14">
        <v>30</v>
      </c>
      <c r="E23" s="26">
        <f t="shared" si="0"/>
        <v>30</v>
      </c>
    </row>
    <row r="24" spans="1:6" ht="15.6" x14ac:dyDescent="0.3">
      <c r="A24" s="16" t="s">
        <v>50</v>
      </c>
      <c r="B24" s="17">
        <f>SUM(B16:B23)</f>
        <v>130</v>
      </c>
      <c r="C24" s="17">
        <f>SUM(C16:C23)</f>
        <v>180</v>
      </c>
      <c r="D24" s="17">
        <f>SUM(D16:D23)</f>
        <v>1630</v>
      </c>
      <c r="E24" s="17">
        <f>SUM(E16:E23)</f>
        <v>1940</v>
      </c>
      <c r="F24" s="5" t="str">
        <f>CONCATENATE("Es el ",TEXT(E24/B6,"0,0%")," del conjunto")</f>
        <v>Es el 48,5% del conjunto</v>
      </c>
    </row>
    <row r="26" spans="1:6" ht="22.05" customHeight="1" x14ac:dyDescent="0.3">
      <c r="A26" s="31" t="s">
        <v>51</v>
      </c>
      <c r="B26" s="30"/>
      <c r="C26" s="30"/>
      <c r="D26" s="30"/>
      <c r="E26" s="30"/>
      <c r="F26" s="30"/>
    </row>
    <row r="27" spans="1:6" x14ac:dyDescent="0.3">
      <c r="A27" s="13" t="s">
        <v>82</v>
      </c>
      <c r="B27" s="14">
        <v>0</v>
      </c>
      <c r="C27" s="14">
        <v>0</v>
      </c>
      <c r="D27" s="14">
        <v>150</v>
      </c>
      <c r="E27" s="26">
        <f t="shared" ref="E27:E34" si="1">B27+C27+D27</f>
        <v>150</v>
      </c>
    </row>
    <row r="28" spans="1:6" x14ac:dyDescent="0.3">
      <c r="A28" s="13" t="s">
        <v>83</v>
      </c>
      <c r="B28" s="14">
        <v>40</v>
      </c>
      <c r="C28" s="14">
        <v>60</v>
      </c>
      <c r="D28" s="14">
        <v>0</v>
      </c>
      <c r="E28" s="26">
        <f t="shared" si="1"/>
        <v>100</v>
      </c>
    </row>
    <row r="29" spans="1:6" x14ac:dyDescent="0.3">
      <c r="A29" s="13" t="s">
        <v>54</v>
      </c>
      <c r="B29" s="14">
        <v>30</v>
      </c>
      <c r="C29" s="14">
        <v>50</v>
      </c>
      <c r="D29" s="14">
        <v>0</v>
      </c>
      <c r="E29" s="26">
        <f t="shared" si="1"/>
        <v>80</v>
      </c>
    </row>
    <row r="30" spans="1:6" x14ac:dyDescent="0.3">
      <c r="A30" s="13" t="s">
        <v>84</v>
      </c>
      <c r="B30" s="14">
        <v>0</v>
      </c>
      <c r="C30" s="14">
        <v>0</v>
      </c>
      <c r="D30" s="14">
        <v>35</v>
      </c>
      <c r="E30" s="26">
        <f t="shared" si="1"/>
        <v>35</v>
      </c>
    </row>
    <row r="31" spans="1:6" x14ac:dyDescent="0.3">
      <c r="A31" s="13" t="s">
        <v>56</v>
      </c>
      <c r="B31" s="14">
        <v>30</v>
      </c>
      <c r="C31" s="14">
        <v>40</v>
      </c>
      <c r="D31" s="14">
        <v>0</v>
      </c>
      <c r="E31" s="26">
        <f t="shared" si="1"/>
        <v>70</v>
      </c>
    </row>
    <row r="32" spans="1:6" x14ac:dyDescent="0.3">
      <c r="A32" s="13" t="s">
        <v>57</v>
      </c>
      <c r="B32" s="14">
        <v>20</v>
      </c>
      <c r="C32" s="14">
        <v>20</v>
      </c>
      <c r="D32" s="14">
        <v>20</v>
      </c>
      <c r="E32" s="26">
        <f t="shared" si="1"/>
        <v>60</v>
      </c>
    </row>
    <row r="33" spans="1:6" x14ac:dyDescent="0.3">
      <c r="A33" s="13" t="s">
        <v>59</v>
      </c>
      <c r="B33" s="14">
        <v>0</v>
      </c>
      <c r="C33" s="14">
        <v>0</v>
      </c>
      <c r="D33" s="14">
        <v>200</v>
      </c>
      <c r="E33" s="26">
        <f t="shared" si="1"/>
        <v>200</v>
      </c>
    </row>
    <row r="34" spans="1:6" x14ac:dyDescent="0.3">
      <c r="A34" s="13" t="s">
        <v>60</v>
      </c>
      <c r="B34" s="14">
        <v>20</v>
      </c>
      <c r="C34" s="14">
        <v>20</v>
      </c>
      <c r="D34" s="14">
        <v>0</v>
      </c>
      <c r="E34" s="26">
        <f t="shared" si="1"/>
        <v>40</v>
      </c>
    </row>
    <row r="35" spans="1:6" ht="15.6" x14ac:dyDescent="0.3">
      <c r="A35" s="16" t="s">
        <v>61</v>
      </c>
      <c r="B35" s="17">
        <f>SUM(B27:B34)</f>
        <v>140</v>
      </c>
      <c r="C35" s="17">
        <f>SUM(C27:C34)</f>
        <v>190</v>
      </c>
      <c r="D35" s="17">
        <f>SUM(D27:D34)</f>
        <v>405</v>
      </c>
      <c r="E35" s="17">
        <f>SUM(E27:E34)</f>
        <v>735</v>
      </c>
      <c r="F35" s="5" t="str">
        <f>CONCATENATE("Es el ",TEXT(E35/B6,"0,0%")," del conjunto")</f>
        <v>Es el 18,4% del conjunto</v>
      </c>
    </row>
    <row r="37" spans="1:6" ht="22.05" customHeight="1" x14ac:dyDescent="0.3">
      <c r="A37" s="34" t="s">
        <v>62</v>
      </c>
      <c r="B37" s="30"/>
      <c r="C37" s="30"/>
      <c r="D37" s="30"/>
      <c r="E37" s="30"/>
      <c r="F37" s="30"/>
    </row>
    <row r="38" spans="1:6" x14ac:dyDescent="0.3">
      <c r="A38" s="13" t="s">
        <v>85</v>
      </c>
      <c r="B38" s="14">
        <v>0</v>
      </c>
      <c r="C38" s="14">
        <v>0</v>
      </c>
      <c r="D38" s="14">
        <v>250</v>
      </c>
      <c r="E38" s="26">
        <f>B38+C38+D38</f>
        <v>250</v>
      </c>
    </row>
    <row r="39" spans="1:6" x14ac:dyDescent="0.3">
      <c r="A39" s="13" t="s">
        <v>86</v>
      </c>
      <c r="B39" s="14">
        <v>200</v>
      </c>
      <c r="C39" s="14">
        <v>250</v>
      </c>
      <c r="D39" s="14">
        <v>0</v>
      </c>
      <c r="E39" s="26">
        <f>B39+C39+D39</f>
        <v>450</v>
      </c>
    </row>
    <row r="40" spans="1:6" x14ac:dyDescent="0.3">
      <c r="A40" s="13" t="s">
        <v>87</v>
      </c>
      <c r="B40" s="14">
        <v>0</v>
      </c>
      <c r="C40" s="14">
        <v>0</v>
      </c>
      <c r="D40" s="14">
        <v>100</v>
      </c>
      <c r="E40" s="26">
        <f>B40+C40+D40</f>
        <v>100</v>
      </c>
    </row>
    <row r="41" spans="1:6" x14ac:dyDescent="0.3">
      <c r="A41" s="13" t="s">
        <v>88</v>
      </c>
      <c r="B41" s="14">
        <v>0</v>
      </c>
      <c r="C41" s="14">
        <v>0</v>
      </c>
      <c r="D41" s="14">
        <v>100</v>
      </c>
      <c r="E41" s="26">
        <f>B41+C41+D41</f>
        <v>100</v>
      </c>
    </row>
    <row r="42" spans="1:6" x14ac:dyDescent="0.3">
      <c r="A42" s="13" t="s">
        <v>89</v>
      </c>
      <c r="B42" s="14">
        <v>100</v>
      </c>
      <c r="C42" s="14">
        <v>100</v>
      </c>
      <c r="D42" s="14">
        <v>0</v>
      </c>
      <c r="E42" s="26">
        <f>B42+C42+D42</f>
        <v>200</v>
      </c>
    </row>
    <row r="43" spans="1:6" ht="15.6" x14ac:dyDescent="0.3">
      <c r="A43" s="16" t="s">
        <v>68</v>
      </c>
      <c r="B43" s="17">
        <f>SUM(B38:B42)</f>
        <v>300</v>
      </c>
      <c r="C43" s="17">
        <f>SUM(C38:C42)</f>
        <v>350</v>
      </c>
      <c r="D43" s="17">
        <f>SUM(D38:D42)</f>
        <v>450</v>
      </c>
      <c r="E43" s="17">
        <f>SUM(E38:E42)</f>
        <v>1100</v>
      </c>
      <c r="F43" s="5" t="str">
        <f>CONCATENATE("Es el ",TEXT(E43/B6,"0,0%")," del conjunto")</f>
        <v>Es el 27,5% del conjunto</v>
      </c>
    </row>
    <row r="46" spans="1:6" ht="22.05" customHeight="1" x14ac:dyDescent="0.3">
      <c r="A46" s="32" t="s">
        <v>90</v>
      </c>
      <c r="B46" s="30"/>
      <c r="C46" s="30"/>
      <c r="D46" s="30"/>
      <c r="E46" s="30"/>
      <c r="F46" s="30"/>
    </row>
    <row r="47" spans="1:6" ht="15.6" x14ac:dyDescent="0.3">
      <c r="A47" s="19" t="s">
        <v>91</v>
      </c>
      <c r="E47" s="20">
        <f>E24+E35+E43</f>
        <v>3775</v>
      </c>
    </row>
    <row r="48" spans="1:6" ht="15.6" x14ac:dyDescent="0.3">
      <c r="A48" s="19" t="s">
        <v>92</v>
      </c>
      <c r="E48" s="21">
        <f>B6-E47</f>
        <v>225</v>
      </c>
    </row>
  </sheetData>
  <mergeCells count="5">
    <mergeCell ref="A46:F46"/>
    <mergeCell ref="A37:F37"/>
    <mergeCell ref="A1:F2"/>
    <mergeCell ref="A26:F26"/>
    <mergeCell ref="A15:F1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7"/>
  <sheetViews>
    <sheetView workbookViewId="0">
      <pane ySplit="6" topLeftCell="A7" activePane="bottomLeft" state="frozen"/>
      <selection pane="bottomLeft" sqref="A1:F2"/>
    </sheetView>
  </sheetViews>
  <sheetFormatPr baseColWidth="10" defaultColWidth="8.88671875" defaultRowHeight="14.4" x14ac:dyDescent="0.3"/>
  <cols>
    <col min="1" max="1" width="30" customWidth="1"/>
    <col min="2" max="5" width="14" customWidth="1"/>
    <col min="6" max="6" width="40" customWidth="1"/>
  </cols>
  <sheetData>
    <row r="1" spans="1:6" ht="25.05" customHeight="1" x14ac:dyDescent="0.3">
      <c r="A1" s="38" t="s">
        <v>93</v>
      </c>
      <c r="B1" s="30"/>
      <c r="C1" s="30"/>
      <c r="D1" s="30"/>
      <c r="E1" s="30"/>
      <c r="F1" s="30"/>
    </row>
    <row r="2" spans="1:6" ht="25.05" customHeight="1" x14ac:dyDescent="0.3">
      <c r="A2" s="30"/>
      <c r="B2" s="30"/>
      <c r="C2" s="30"/>
      <c r="D2" s="30"/>
      <c r="E2" s="30"/>
      <c r="F2" s="30"/>
    </row>
    <row r="4" spans="1:6" x14ac:dyDescent="0.3">
      <c r="A4" s="39" t="s">
        <v>94</v>
      </c>
      <c r="B4" s="30"/>
      <c r="C4" s="30"/>
      <c r="D4" s="30"/>
      <c r="E4" s="30"/>
      <c r="F4" s="30"/>
    </row>
    <row r="6" spans="1:6" ht="30" customHeight="1" x14ac:dyDescent="0.3">
      <c r="A6" s="12" t="s">
        <v>36</v>
      </c>
      <c r="B6" s="12" t="s">
        <v>95</v>
      </c>
      <c r="C6" s="12" t="s">
        <v>96</v>
      </c>
      <c r="D6" s="12" t="s">
        <v>97</v>
      </c>
      <c r="E6" s="12" t="s">
        <v>98</v>
      </c>
      <c r="F6" s="12" t="s">
        <v>99</v>
      </c>
    </row>
    <row r="7" spans="1:6" ht="22.05" customHeight="1" x14ac:dyDescent="0.3">
      <c r="A7" s="35" t="s">
        <v>100</v>
      </c>
      <c r="B7" s="30"/>
      <c r="C7" s="30"/>
      <c r="D7" s="30"/>
      <c r="E7" s="30"/>
      <c r="F7" s="30"/>
    </row>
    <row r="8" spans="1:6" x14ac:dyDescent="0.3">
      <c r="A8" s="13" t="s">
        <v>42</v>
      </c>
      <c r="B8" s="14">
        <v>600</v>
      </c>
      <c r="C8" s="14">
        <v>700</v>
      </c>
      <c r="D8" s="14">
        <v>800</v>
      </c>
      <c r="E8" s="14">
        <v>1000</v>
      </c>
      <c r="F8" s="5" t="s">
        <v>101</v>
      </c>
    </row>
    <row r="9" spans="1:6" x14ac:dyDescent="0.3">
      <c r="A9" s="13" t="s">
        <v>102</v>
      </c>
      <c r="B9" s="14">
        <v>80</v>
      </c>
      <c r="C9" s="14">
        <v>90</v>
      </c>
      <c r="D9" s="14">
        <v>110</v>
      </c>
      <c r="E9" s="14">
        <v>140</v>
      </c>
      <c r="F9" s="5" t="s">
        <v>103</v>
      </c>
    </row>
    <row r="10" spans="1:6" x14ac:dyDescent="0.3">
      <c r="A10" s="13" t="s">
        <v>104</v>
      </c>
      <c r="B10" s="14">
        <v>250</v>
      </c>
      <c r="C10" s="14">
        <v>300</v>
      </c>
      <c r="D10" s="14">
        <v>350</v>
      </c>
      <c r="E10" s="14">
        <v>450</v>
      </c>
      <c r="F10" s="5" t="s">
        <v>105</v>
      </c>
    </row>
    <row r="11" spans="1:6" x14ac:dyDescent="0.3">
      <c r="A11" s="13" t="s">
        <v>106</v>
      </c>
      <c r="B11" s="14">
        <v>40</v>
      </c>
      <c r="C11" s="14">
        <v>60</v>
      </c>
      <c r="D11" s="14">
        <v>100</v>
      </c>
      <c r="E11" s="14">
        <v>150</v>
      </c>
      <c r="F11" s="5" t="s">
        <v>107</v>
      </c>
    </row>
    <row r="12" spans="1:6" x14ac:dyDescent="0.3">
      <c r="A12" s="13" t="s">
        <v>108</v>
      </c>
      <c r="B12" s="14">
        <v>30</v>
      </c>
      <c r="C12" s="14">
        <v>50</v>
      </c>
      <c r="D12" s="14">
        <v>70</v>
      </c>
      <c r="E12" s="14">
        <v>100</v>
      </c>
      <c r="F12" s="5" t="s">
        <v>109</v>
      </c>
    </row>
    <row r="13" spans="1:6" x14ac:dyDescent="0.3">
      <c r="A13" s="13" t="s">
        <v>110</v>
      </c>
      <c r="B13" s="14">
        <v>20</v>
      </c>
      <c r="C13" s="14">
        <v>30</v>
      </c>
      <c r="D13" s="14">
        <v>40</v>
      </c>
      <c r="E13" s="14">
        <v>60</v>
      </c>
      <c r="F13" s="5" t="s">
        <v>111</v>
      </c>
    </row>
    <row r="14" spans="1:6" ht="15.6" x14ac:dyDescent="0.3">
      <c r="A14" s="16" t="s">
        <v>50</v>
      </c>
      <c r="B14" s="17">
        <f>SUM(B8:B13)</f>
        <v>1020</v>
      </c>
      <c r="C14" s="17">
        <f>SUM(C8:C13)</f>
        <v>1230</v>
      </c>
      <c r="D14" s="17">
        <f>SUM(D8:D13)</f>
        <v>1470</v>
      </c>
      <c r="E14" s="17">
        <f>SUM(E8:E13)</f>
        <v>1900</v>
      </c>
    </row>
    <row r="15" spans="1:6" x14ac:dyDescent="0.3">
      <c r="A15" s="27" t="s">
        <v>112</v>
      </c>
      <c r="B15" s="28">
        <f>B14/1500</f>
        <v>0.68</v>
      </c>
      <c r="C15" s="28">
        <f>C14/2000</f>
        <v>0.61499999999999999</v>
      </c>
      <c r="D15" s="28">
        <f>D14/2500</f>
        <v>0.58799999999999997</v>
      </c>
      <c r="E15" s="28">
        <f>E14/3500</f>
        <v>0.54285714285714282</v>
      </c>
    </row>
    <row r="17" spans="1:6" ht="22.05" customHeight="1" x14ac:dyDescent="0.3">
      <c r="A17" s="31" t="s">
        <v>113</v>
      </c>
      <c r="B17" s="30"/>
      <c r="C17" s="30"/>
      <c r="D17" s="30"/>
      <c r="E17" s="30"/>
      <c r="F17" s="30"/>
    </row>
    <row r="18" spans="1:6" x14ac:dyDescent="0.3">
      <c r="A18" s="13" t="s">
        <v>114</v>
      </c>
      <c r="B18" s="14">
        <v>80</v>
      </c>
      <c r="C18" s="14">
        <v>150</v>
      </c>
      <c r="D18" s="14">
        <v>250</v>
      </c>
      <c r="E18" s="14">
        <v>400</v>
      </c>
      <c r="F18" s="5" t="s">
        <v>115</v>
      </c>
    </row>
    <row r="19" spans="1:6" x14ac:dyDescent="0.3">
      <c r="A19" s="13" t="s">
        <v>116</v>
      </c>
      <c r="B19" s="14">
        <v>30</v>
      </c>
      <c r="C19" s="14">
        <v>60</v>
      </c>
      <c r="D19" s="14">
        <v>100</v>
      </c>
      <c r="E19" s="14">
        <v>200</v>
      </c>
      <c r="F19" s="5" t="s">
        <v>117</v>
      </c>
    </row>
    <row r="20" spans="1:6" x14ac:dyDescent="0.3">
      <c r="A20" s="13" t="s">
        <v>118</v>
      </c>
      <c r="B20" s="14">
        <v>15</v>
      </c>
      <c r="C20" s="14">
        <v>25</v>
      </c>
      <c r="D20" s="14">
        <v>35</v>
      </c>
      <c r="E20" s="14">
        <v>50</v>
      </c>
      <c r="F20" s="5" t="s">
        <v>119</v>
      </c>
    </row>
    <row r="21" spans="1:6" x14ac:dyDescent="0.3">
      <c r="A21" s="13" t="s">
        <v>120</v>
      </c>
      <c r="B21" s="14">
        <v>50</v>
      </c>
      <c r="C21" s="14">
        <v>100</v>
      </c>
      <c r="D21" s="14">
        <v>200</v>
      </c>
      <c r="E21" s="14">
        <v>400</v>
      </c>
      <c r="F21" s="5" t="s">
        <v>121</v>
      </c>
    </row>
    <row r="22" spans="1:6" x14ac:dyDescent="0.3">
      <c r="A22" s="13" t="s">
        <v>122</v>
      </c>
      <c r="B22" s="14">
        <v>25</v>
      </c>
      <c r="C22" s="14">
        <v>65</v>
      </c>
      <c r="D22" s="14">
        <v>110</v>
      </c>
      <c r="E22" s="14">
        <v>200</v>
      </c>
      <c r="F22" s="5"/>
    </row>
    <row r="23" spans="1:6" ht="15.6" x14ac:dyDescent="0.3">
      <c r="A23" s="16" t="s">
        <v>61</v>
      </c>
      <c r="B23" s="17">
        <f>SUM(B18:B22)</f>
        <v>200</v>
      </c>
      <c r="C23" s="17">
        <f>SUM(C18:C22)</f>
        <v>400</v>
      </c>
      <c r="D23" s="17">
        <f>SUM(D18:D22)</f>
        <v>695</v>
      </c>
      <c r="E23" s="17">
        <f>SUM(E18:E22)</f>
        <v>1250</v>
      </c>
    </row>
    <row r="24" spans="1:6" x14ac:dyDescent="0.3">
      <c r="A24" s="27" t="s">
        <v>123</v>
      </c>
      <c r="B24" s="28">
        <f>B23/1500</f>
        <v>0.13333333333333333</v>
      </c>
      <c r="C24" s="28">
        <f>C23/2000</f>
        <v>0.2</v>
      </c>
      <c r="D24" s="28">
        <f>D23/2500</f>
        <v>0.27800000000000002</v>
      </c>
      <c r="E24" s="28">
        <f>E23/3500</f>
        <v>0.35714285714285715</v>
      </c>
    </row>
    <row r="26" spans="1:6" ht="22.05" customHeight="1" x14ac:dyDescent="0.3">
      <c r="A26" s="34" t="s">
        <v>124</v>
      </c>
      <c r="B26" s="30"/>
      <c r="C26" s="30"/>
      <c r="D26" s="30"/>
      <c r="E26" s="30"/>
      <c r="F26" s="30"/>
    </row>
    <row r="27" spans="1:6" x14ac:dyDescent="0.3">
      <c r="A27" s="13" t="s">
        <v>125</v>
      </c>
      <c r="B27" s="14">
        <v>240</v>
      </c>
      <c r="C27" s="14">
        <v>400</v>
      </c>
      <c r="D27" s="14">
        <v>640</v>
      </c>
      <c r="E27" s="14">
        <v>1000</v>
      </c>
      <c r="F27" s="5" t="s">
        <v>126</v>
      </c>
    </row>
    <row r="28" spans="1:6" x14ac:dyDescent="0.3">
      <c r="A28" s="13" t="s">
        <v>88</v>
      </c>
      <c r="B28" s="14">
        <v>60</v>
      </c>
      <c r="C28" s="14">
        <v>100</v>
      </c>
      <c r="D28" s="14">
        <v>100</v>
      </c>
      <c r="E28" s="14">
        <v>100</v>
      </c>
      <c r="F28" s="5" t="s">
        <v>127</v>
      </c>
    </row>
    <row r="29" spans="1:6" ht="15.6" x14ac:dyDescent="0.3">
      <c r="A29" s="16" t="s">
        <v>128</v>
      </c>
      <c r="B29" s="17">
        <f>SUM(B27:B28)</f>
        <v>300</v>
      </c>
      <c r="C29" s="17">
        <f>SUM(C27:C28)</f>
        <v>500</v>
      </c>
      <c r="D29" s="17">
        <f>SUM(D27:D28)</f>
        <v>740</v>
      </c>
      <c r="E29" s="17">
        <f>SUM(E27:E28)</f>
        <v>1100</v>
      </c>
    </row>
    <row r="30" spans="1:6" x14ac:dyDescent="0.3">
      <c r="A30" s="27" t="s">
        <v>129</v>
      </c>
      <c r="B30" s="28">
        <f>B29/1500</f>
        <v>0.2</v>
      </c>
      <c r="C30" s="28">
        <f>C29/2000</f>
        <v>0.25</v>
      </c>
      <c r="D30" s="28">
        <f>D29/2500</f>
        <v>0.29599999999999999</v>
      </c>
      <c r="E30" s="28">
        <f>E29/3500</f>
        <v>0.31428571428571428</v>
      </c>
    </row>
    <row r="33" spans="1:6" x14ac:dyDescent="0.3">
      <c r="A33" s="36" t="s">
        <v>130</v>
      </c>
      <c r="B33" s="30"/>
      <c r="C33" s="30"/>
      <c r="D33" s="30"/>
      <c r="E33" s="30"/>
      <c r="F33" s="30"/>
    </row>
    <row r="34" spans="1:6" x14ac:dyDescent="0.3">
      <c r="A34" s="37" t="s">
        <v>131</v>
      </c>
      <c r="B34" s="30"/>
      <c r="C34" s="30"/>
      <c r="D34" s="30"/>
      <c r="E34" s="30"/>
      <c r="F34" s="30"/>
    </row>
    <row r="35" spans="1:6" x14ac:dyDescent="0.3">
      <c r="A35" s="37" t="s">
        <v>132</v>
      </c>
      <c r="B35" s="30"/>
      <c r="C35" s="30"/>
      <c r="D35" s="30"/>
      <c r="E35" s="30"/>
      <c r="F35" s="30"/>
    </row>
    <row r="36" spans="1:6" x14ac:dyDescent="0.3">
      <c r="A36" s="37" t="s">
        <v>133</v>
      </c>
      <c r="B36" s="30"/>
      <c r="C36" s="30"/>
      <c r="D36" s="30"/>
      <c r="E36" s="30"/>
      <c r="F36" s="30"/>
    </row>
    <row r="37" spans="1:6" x14ac:dyDescent="0.3">
      <c r="A37" s="37" t="s">
        <v>134</v>
      </c>
      <c r="B37" s="30"/>
      <c r="C37" s="30"/>
      <c r="D37" s="30"/>
      <c r="E37" s="30"/>
      <c r="F37" s="30"/>
    </row>
  </sheetData>
  <mergeCells count="10">
    <mergeCell ref="A33:F33"/>
    <mergeCell ref="A36:F36"/>
    <mergeCell ref="A37:F37"/>
    <mergeCell ref="A1:F2"/>
    <mergeCell ref="A17:F17"/>
    <mergeCell ref="A34:F34"/>
    <mergeCell ref="A4:F4"/>
    <mergeCell ref="A35:F35"/>
    <mergeCell ref="A26:F26"/>
    <mergeCell ref="A7:F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Instrucciones</vt:lpstr>
      <vt:lpstr>Presupuesto Individual</vt:lpstr>
      <vt:lpstr>Presupuesto Pareja</vt:lpstr>
      <vt:lpstr>Ejemplos por Sueldo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 García</cp:lastModifiedBy>
  <dcterms:created xsi:type="dcterms:W3CDTF">2026-07-26T09:31:21Z</dcterms:created>
  <dcterms:modified xsi:type="dcterms:W3CDTF">2026-08-25T15:39:02Z</dcterms:modified>
</cp:coreProperties>
</file>